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QC KIỂM SOÁT CHẤT LƯỢNG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Lỗi lọt đến khách hàng</t>
        </is>
      </c>
      <c r="C5" s="6" t="inlineStr">
        <is>
          <t>Số lô hoặc đơn bị khách phản ánh lỗi chất lượng chia tổng lô đã giao</t>
        </is>
      </c>
      <c r="D5" s="6" t="inlineStr">
        <is>
          <t>Sổ khiếu nại khách hàng</t>
        </is>
      </c>
      <c r="E5" s="6" t="inlineStr">
        <is>
          <t>Tháng</t>
        </is>
      </c>
      <c r="F5" s="6" t="inlineStr">
        <is>
          <t>Thấp hơn là tốt</t>
        </is>
      </c>
      <c r="G5" s="12" t="n">
        <v>0.3</v>
      </c>
      <c r="H5" s="12" t="n">
        <v>0.005</v>
      </c>
    </row>
    <row r="6" ht="32" customHeight="1">
      <c r="A6" s="7" t="n">
        <v>2</v>
      </c>
      <c r="B6" s="6" t="inlineStr">
        <is>
          <t>Kiểm tra đúng kế hoạch</t>
        </is>
      </c>
      <c r="C6" s="6" t="inlineStr">
        <is>
          <t>Số lần kiểm tra đã làm chia số lần kiểm tra theo kế hoạch (đầu vào, công đoạn, thành phẩm)</t>
        </is>
      </c>
      <c r="D6" s="6" t="inlineStr">
        <is>
          <t>Kế hoạch và biên bản kiểm tra</t>
        </is>
      </c>
      <c r="E6" s="6" t="inlineStr">
        <is>
          <t>Tháng</t>
        </is>
      </c>
      <c r="F6" s="6" t="inlineStr">
        <is>
          <t>Cao hơn là tốt</t>
        </is>
      </c>
      <c r="G6" s="12" t="n">
        <v>0.2</v>
      </c>
      <c r="H6" s="12" t="n">
        <v>1</v>
      </c>
    </row>
    <row r="7" ht="32" customHeight="1">
      <c r="A7" s="7" t="n">
        <v>3</v>
      </c>
      <c r="B7" s="6" t="inlineStr">
        <is>
          <t>Lỗi được phát hiện tại xưởng</t>
        </is>
      </c>
      <c r="C7" s="6" t="inlineStr">
        <is>
          <t>Số lỗi QC phát hiện trước khi giao chia tổng số lỗi (gồm cả lỗi khách phát hiện)</t>
        </is>
      </c>
      <c r="D7" s="6" t="inlineStr">
        <is>
          <t>Sổ lỗi nội bộ và sổ khiếu nại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0.15</v>
      </c>
      <c r="H7" s="12" t="n">
        <v>0.95</v>
      </c>
    </row>
    <row r="8" ht="32" customHeight="1">
      <c r="A8" s="7" t="n">
        <v>4</v>
      </c>
      <c r="B8" s="6" t="inlineStr">
        <is>
          <t>Hành động khắc phục đúng hạn</t>
        </is>
      </c>
      <c r="C8" s="6" t="inlineStr">
        <is>
          <t>Phần trăm lỗi có biện pháp khắc phục được đóng đúng hạn đã cam kết</t>
        </is>
      </c>
      <c r="D8" s="6" t="inlineStr">
        <is>
          <t>Sổ theo dõi khắc phục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0.15</v>
      </c>
      <c r="H8" s="12" t="n">
        <v>0.9</v>
      </c>
    </row>
    <row r="9" ht="32" customHeight="1">
      <c r="A9" s="7" t="n">
        <v>5</v>
      </c>
      <c r="B9" s="6" t="inlineStr">
        <is>
          <t>Kiểm nguyên liệu đầu vào trong ngày</t>
        </is>
      </c>
      <c r="C9" s="6" t="inlineStr">
        <is>
          <t>Phần trăm lô nguyên liệu được kiểm và có kết quả trong ngày nhập</t>
        </is>
      </c>
      <c r="D9" s="6" t="inlineStr">
        <is>
          <t>Biên bản kiểm đầu vào</t>
        </is>
      </c>
      <c r="E9" s="6" t="inlineStr">
        <is>
          <t>Tháng</t>
        </is>
      </c>
      <c r="F9" s="6" t="inlineStr">
        <is>
          <t>Cao hơn là tốt</t>
        </is>
      </c>
      <c r="G9" s="12" t="n">
        <v>0.1</v>
      </c>
      <c r="H9" s="12" t="n">
        <v>0.95</v>
      </c>
    </row>
    <row r="10" ht="32" customHeight="1">
      <c r="A10" s="7" t="n">
        <v>6</v>
      </c>
      <c r="B10" s="6" t="inlineStr">
        <is>
          <t>Thiết bị đo được hiệu chuẩn đúng hạn</t>
        </is>
      </c>
      <c r="C10" s="6" t="inlineStr">
        <is>
          <t>Phần trăm thiết bị đo còn hạn hiệu chuẩn</t>
        </is>
      </c>
      <c r="D10" s="6" t="inlineStr">
        <is>
          <t>Danh sách thiết bị đo</t>
        </is>
      </c>
      <c r="E10" s="6" t="inlineStr">
        <is>
          <t>Quý</t>
        </is>
      </c>
      <c r="F10" s="6" t="inlineStr">
        <is>
          <t>Cao hơn là tốt</t>
        </is>
      </c>
      <c r="G10" s="12" t="n">
        <v>0.1</v>
      </c>
      <c r="H10" s="12" t="n">
        <v>1</v>
      </c>
    </row>
    <row r="11">
      <c r="B11" s="13" t="inlineStr">
        <is>
          <t>Tổng trọng số</t>
        </is>
      </c>
      <c r="G11" s="14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3" t="inlineStr">
        <is>
          <t>Tháng</t>
        </is>
      </c>
      <c r="B3" s="6" t="inlineStr">
        <is>
          <t>Tháng 10/2026</t>
        </is>
      </c>
      <c r="C3" s="15" t="n"/>
    </row>
    <row r="4" ht="46" customHeight="1">
      <c r="A4" s="11" t="inlineStr">
        <is>
          <t>Nhân viên</t>
        </is>
      </c>
      <c r="B4" s="11" t="inlineStr">
        <is>
          <t>Lỗi lọt đến khách hàng</t>
        </is>
      </c>
      <c r="C4" s="15" t="n"/>
      <c r="D4" s="11" t="inlineStr">
        <is>
          <t>Kiểm tra đúng kế hoạch</t>
        </is>
      </c>
      <c r="E4" s="15" t="n"/>
      <c r="F4" s="11" t="inlineStr">
        <is>
          <t>Lỗi được phát hiện tại xưởng</t>
        </is>
      </c>
      <c r="G4" s="15" t="n"/>
      <c r="H4" s="11" t="inlineStr">
        <is>
          <t>Hành động khắc phục đúng hạn</t>
        </is>
      </c>
      <c r="I4" s="15" t="n"/>
      <c r="J4" s="11" t="inlineStr">
        <is>
          <t>Kiểm nguyên liệu đầu vào trong ngày</t>
        </is>
      </c>
      <c r="K4" s="15" t="n"/>
      <c r="L4" s="11" t="inlineStr">
        <is>
          <t>Thiết bị đo được hiệu chuẩn đúng hạn</t>
        </is>
      </c>
      <c r="M4" s="15" t="n"/>
      <c r="N4" s="11" t="inlineStr">
        <is>
          <t>Tổng điểm</t>
        </is>
      </c>
      <c r="O4" s="11" t="inlineStr">
        <is>
          <t>Xếp loại</t>
        </is>
      </c>
    </row>
    <row r="5">
      <c r="A5" s="16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6" t="n"/>
      <c r="O5" s="16" t="n"/>
    </row>
    <row r="6">
      <c r="A6" s="6" t="inlineStr">
        <is>
          <t>NV01 · Ví dụ</t>
        </is>
      </c>
      <c r="B6" s="12" t="n">
        <v>0.005</v>
      </c>
      <c r="C6" s="14">
        <f>IF(B6="","",MIN(1.2,IF('Thiết lập'!$F$5="Thấp hơn là tốt",IF(B6=0,1.2,IF('Thiết lập'!$H$5=0,0,'Thiết lập'!$H$5/B6)),IF('Thiết lập'!$H$5=0,1.2,B6/'Thiết lập'!$H$5))))</f>
        <v/>
      </c>
      <c r="D6" s="12" t="n">
        <v>1</v>
      </c>
      <c r="E6" s="14">
        <f>IF(D6="","",MIN(1.2,IF('Thiết lập'!$F$6="Thấp hơn là tốt",IF(D6=0,1.2,IF('Thiết lập'!$H$6=0,0,'Thiết lập'!$H$6/D6)),IF('Thiết lập'!$H$6=0,1.2,D6/'Thiết lập'!$H$6))))</f>
        <v/>
      </c>
      <c r="F6" s="12" t="n">
        <v>0.95</v>
      </c>
      <c r="G6" s="14">
        <f>IF(F6="","",MIN(1.2,IF('Thiết lập'!$F$7="Thấp hơn là tốt",IF(F6=0,1.2,IF('Thiết lập'!$H$7=0,0,'Thiết lập'!$H$7/F6)),IF('Thiết lập'!$H$7=0,1.2,F6/'Thiết lập'!$H$7))))</f>
        <v/>
      </c>
      <c r="H6" s="12" t="n">
        <v>0.9</v>
      </c>
      <c r="I6" s="14">
        <f>IF(H6="","",MIN(1.2,IF('Thiết lập'!$F$8="Thấp hơn là tốt",IF(H6=0,1.2,IF('Thiết lập'!$H$8=0,0,'Thiết lập'!$H$8/H6)),IF('Thiết lập'!$H$8=0,1.2,H6/'Thiết lập'!$H$8))))</f>
        <v/>
      </c>
      <c r="J6" s="12" t="n">
        <v>0.95</v>
      </c>
      <c r="K6" s="14">
        <f>IF(J6="","",MIN(1.2,IF('Thiết lập'!$F$9="Thấp hơn là tốt",IF(J6=0,1.2,IF('Thiết lập'!$H$9=0,0,'Thiết lập'!$H$9/J6)),IF('Thiết lập'!$H$9=0,1.2,J6/'Thiết lập'!$H$9))))</f>
        <v/>
      </c>
      <c r="L6" s="12" t="n">
        <v>1</v>
      </c>
      <c r="M6" s="14">
        <f>IF(L6="","",MIN(1.2,IF('Thiết lập'!$F$10="Thấp hơn là tốt",IF(L6=0,1.2,IF('Thiết lập'!$H$10=0,0,'Thiết lập'!$H$10/L6)),IF('Thiết lập'!$H$10=0,1.2,L6/'Thiết lập'!$H$10))))</f>
        <v/>
      </c>
      <c r="N6" s="14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2" t="n">
        <v>0.004</v>
      </c>
      <c r="C7" s="14">
        <f>IF(B7="","",MIN(1.2,IF('Thiết lập'!$F$5="Thấp hơn là tốt",IF(B7=0,1.2,IF('Thiết lập'!$H$5=0,0,'Thiết lập'!$H$5/B7)),IF('Thiết lập'!$H$5=0,1.2,B7/'Thiết lập'!$H$5))))</f>
        <v/>
      </c>
      <c r="D7" s="12" t="n">
        <v>1.12</v>
      </c>
      <c r="E7" s="14">
        <f>IF(D7="","",MIN(1.2,IF('Thiết lập'!$F$6="Thấp hơn là tốt",IF(D7=0,1.2,IF('Thiết lập'!$H$6=0,0,'Thiết lập'!$H$6/D7)),IF('Thiết lập'!$H$6=0,1.2,D7/'Thiết lập'!$H$6))))</f>
        <v/>
      </c>
      <c r="F7" s="12" t="n">
        <v>1.064</v>
      </c>
      <c r="G7" s="14">
        <f>IF(F7="","",MIN(1.2,IF('Thiết lập'!$F$7="Thấp hơn là tốt",IF(F7=0,1.2,IF('Thiết lập'!$H$7=0,0,'Thiết lập'!$H$7/F7)),IF('Thiết lập'!$H$7=0,1.2,F7/'Thiết lập'!$H$7))))</f>
        <v/>
      </c>
      <c r="H7" s="12" t="n">
        <v>1.008</v>
      </c>
      <c r="I7" s="14">
        <f>IF(H7="","",MIN(1.2,IF('Thiết lập'!$F$8="Thấp hơn là tốt",IF(H7=0,1.2,IF('Thiết lập'!$H$8=0,0,'Thiết lập'!$H$8/H7)),IF('Thiết lập'!$H$8=0,1.2,H7/'Thiết lập'!$H$8))))</f>
        <v/>
      </c>
      <c r="J7" s="12" t="n">
        <v>1.064</v>
      </c>
      <c r="K7" s="14">
        <f>IF(J7="","",MIN(1.2,IF('Thiết lập'!$F$9="Thấp hơn là tốt",IF(J7=0,1.2,IF('Thiết lập'!$H$9=0,0,'Thiết lập'!$H$9/J7)),IF('Thiết lập'!$H$9=0,1.2,J7/'Thiết lập'!$H$9))))</f>
        <v/>
      </c>
      <c r="L7" s="12" t="n">
        <v>1.12</v>
      </c>
      <c r="M7" s="14">
        <f>IF(L7="","",MIN(1.2,IF('Thiết lập'!$F$10="Thấp hơn là tốt",IF(L7=0,1.2,IF('Thiết lập'!$H$10=0,0,'Thiết lập'!$H$10/L7)),IF('Thiết lập'!$H$10=0,1.2,L7/'Thiết lập'!$H$10))))</f>
        <v/>
      </c>
      <c r="N7" s="14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2" t="n">
        <v>0.006</v>
      </c>
      <c r="C8" s="14">
        <f>IF(B8="","",MIN(1.2,IF('Thiết lập'!$F$5="Thấp hơn là tốt",IF(B8=0,1.2,IF('Thiết lập'!$H$5=0,0,'Thiết lập'!$H$5/B8)),IF('Thiết lập'!$H$5=0,1.2,B8/'Thiết lập'!$H$5))))</f>
        <v/>
      </c>
      <c r="D8" s="12" t="n">
        <v>0.8</v>
      </c>
      <c r="E8" s="14">
        <f>IF(D8="","",MIN(1.2,IF('Thiết lập'!$F$6="Thấp hơn là tốt",IF(D8=0,1.2,IF('Thiết lập'!$H$6=0,0,'Thiết lập'!$H$6/D8)),IF('Thiết lập'!$H$6=0,1.2,D8/'Thiết lập'!$H$6))))</f>
        <v/>
      </c>
      <c r="F8" s="12" t="n">
        <v>0.76</v>
      </c>
      <c r="G8" s="14">
        <f>IF(F8="","",MIN(1.2,IF('Thiết lập'!$F$7="Thấp hơn là tốt",IF(F8=0,1.2,IF('Thiết lập'!$H$7=0,0,'Thiết lập'!$H$7/F8)),IF('Thiết lập'!$H$7=0,1.2,F8/'Thiết lập'!$H$7))))</f>
        <v/>
      </c>
      <c r="H8" s="12" t="n">
        <v>0.72</v>
      </c>
      <c r="I8" s="14">
        <f>IF(H8="","",MIN(1.2,IF('Thiết lập'!$F$8="Thấp hơn là tốt",IF(H8=0,1.2,IF('Thiết lập'!$H$8=0,0,'Thiết lập'!$H$8/H8)),IF('Thiết lập'!$H$8=0,1.2,H8/'Thiết lập'!$H$8))))</f>
        <v/>
      </c>
      <c r="J8" s="12" t="n">
        <v>0.76</v>
      </c>
      <c r="K8" s="14">
        <f>IF(J8="","",MIN(1.2,IF('Thiết lập'!$F$9="Thấp hơn là tốt",IF(J8=0,1.2,IF('Thiết lập'!$H$9=0,0,'Thiết lập'!$H$9/J8)),IF('Thiết lập'!$H$9=0,1.2,J8/'Thiết lập'!$H$9))))</f>
        <v/>
      </c>
      <c r="L8" s="12" t="n">
        <v>0.8</v>
      </c>
      <c r="M8" s="14">
        <f>IF(L8="","",MIN(1.2,IF('Thiết lập'!$F$10="Thấp hơn là tốt",IF(L8=0,1.2,IF('Thiết lập'!$H$10=0,0,'Thiết lập'!$H$10/L8)),IF('Thiết lập'!$H$10=0,1.2,L8/'Thiết lập'!$H$10))))</f>
        <v/>
      </c>
      <c r="N8" s="14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2" t="n">
        <v>0.005</v>
      </c>
      <c r="C9" s="14">
        <f>IF(B9="","",MIN(1.2,IF('Thiết lập'!$F$5="Thấp hơn là tốt",IF(B9=0,1.2,IF('Thiết lập'!$H$5=0,0,'Thiết lập'!$H$5/B9)),IF('Thiết lập'!$H$5=0,1.2,B9/'Thiết lập'!$H$5))))</f>
        <v/>
      </c>
      <c r="D9" s="12" t="n">
        <v>1.03</v>
      </c>
      <c r="E9" s="14">
        <f>IF(D9="","",MIN(1.2,IF('Thiết lập'!$F$6="Thấp hơn là tốt",IF(D9=0,1.2,IF('Thiết lập'!$H$6=0,0,'Thiết lập'!$H$6/D9)),IF('Thiết lập'!$H$6=0,1.2,D9/'Thiết lập'!$H$6))))</f>
        <v/>
      </c>
      <c r="F9" s="12" t="n">
        <v>0.978</v>
      </c>
      <c r="G9" s="14">
        <f>IF(F9="","",MIN(1.2,IF('Thiết lập'!$F$7="Thấp hơn là tốt",IF(F9=0,1.2,IF('Thiết lập'!$H$7=0,0,'Thiết lập'!$H$7/F9)),IF('Thiết lập'!$H$7=0,1.2,F9/'Thiết lập'!$H$7))))</f>
        <v/>
      </c>
      <c r="H9" s="12" t="n">
        <v>0.927</v>
      </c>
      <c r="I9" s="14">
        <f>IF(H9="","",MIN(1.2,IF('Thiết lập'!$F$8="Thấp hơn là tốt",IF(H9=0,1.2,IF('Thiết lập'!$H$8=0,0,'Thiết lập'!$H$8/H9)),IF('Thiết lập'!$H$8=0,1.2,H9/'Thiết lập'!$H$8))))</f>
        <v/>
      </c>
      <c r="J9" s="12" t="n">
        <v>0.978</v>
      </c>
      <c r="K9" s="14">
        <f>IF(J9="","",MIN(1.2,IF('Thiết lập'!$F$9="Thấp hơn là tốt",IF(J9=0,1.2,IF('Thiết lập'!$H$9=0,0,'Thiết lập'!$H$9/J9)),IF('Thiết lập'!$H$9=0,1.2,J9/'Thiết lập'!$H$9))))</f>
        <v/>
      </c>
      <c r="L9" s="12" t="n">
        <v>1.03</v>
      </c>
      <c r="M9" s="14">
        <f>IF(L9="","",MIN(1.2,IF('Thiết lập'!$F$10="Thấp hơn là tốt",IF(L9=0,1.2,IF('Thiết lập'!$H$10=0,0,'Thiết lập'!$H$10/L9)),IF('Thiết lập'!$H$10=0,1.2,L9/'Thiết lập'!$H$10))))</f>
        <v/>
      </c>
      <c r="N9" s="14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2" t="n">
        <v>0.005</v>
      </c>
      <c r="C10" s="14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0.95</v>
      </c>
      <c r="E10" s="14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0.902</v>
      </c>
      <c r="G10" s="14">
        <f>IF(F10="","",MIN(1.2,IF('Thiết lập'!$F$7="Thấp hơn là tốt",IF(F10=0,1.2,IF('Thiết lập'!$H$7=0,0,'Thiết lập'!$H$7/F10)),IF('Thiết lập'!$H$7=0,1.2,F10/'Thiết lập'!$H$7))))</f>
        <v/>
      </c>
      <c r="H10" s="12" t="n">
        <v>0.855</v>
      </c>
      <c r="I10" s="14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0.902</v>
      </c>
      <c r="K10" s="14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0.95</v>
      </c>
      <c r="M10" s="14">
        <f>IF(L10="","",MIN(1.2,IF('Thiết lập'!$F$10="Thấp hơn là tốt",IF(L10=0,1.2,IF('Thiết lập'!$H$10=0,0,'Thiết lập'!$H$10/L10)),IF('Thiết lập'!$H$10=0,1.2,L10/'Thiết lập'!$H$10))))</f>
        <v/>
      </c>
      <c r="N10" s="14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2" t="n"/>
      <c r="C11" s="14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4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4">
        <f>IF(F11="","",MIN(1.2,IF('Thiết lập'!$F$7="Thấp hơn là tốt",IF(F11=0,1.2,IF('Thiết lập'!$H$7=0,0,'Thiết lập'!$H$7/F11)),IF('Thiết lập'!$H$7=0,1.2,F11/'Thiết lập'!$H$7))))</f>
        <v/>
      </c>
      <c r="H11" s="12" t="n"/>
      <c r="I11" s="14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4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4">
        <f>IF(L11="","",MIN(1.2,IF('Thiết lập'!$F$10="Thấp hơn là tốt",IF(L11=0,1.2,IF('Thiết lập'!$H$10=0,0,'Thiết lập'!$H$10/L11)),IF('Thiết lập'!$H$10=0,1.2,L11/'Thiết lập'!$H$10))))</f>
        <v/>
      </c>
      <c r="N11" s="14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2" t="n"/>
      <c r="C12" s="14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4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4">
        <f>IF(F12="","",MIN(1.2,IF('Thiết lập'!$F$7="Thấp hơn là tốt",IF(F12=0,1.2,IF('Thiết lập'!$H$7=0,0,'Thiết lập'!$H$7/F12)),IF('Thiết lập'!$H$7=0,1.2,F12/'Thiết lập'!$H$7))))</f>
        <v/>
      </c>
      <c r="H12" s="12" t="n"/>
      <c r="I12" s="14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4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4">
        <f>IF(L12="","",MIN(1.2,IF('Thiết lập'!$F$10="Thấp hơn là tốt",IF(L12=0,1.2,IF('Thiết lập'!$H$10=0,0,'Thiết lập'!$H$10/L12)),IF('Thiết lập'!$H$10=0,1.2,L12/'Thiết lập'!$H$10))))</f>
        <v/>
      </c>
      <c r="N12" s="14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2" t="n"/>
      <c r="C13" s="14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4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4">
        <f>IF(F13="","",MIN(1.2,IF('Thiết lập'!$F$7="Thấp hơn là tốt",IF(F13=0,1.2,IF('Thiết lập'!$H$7=0,0,'Thiết lập'!$H$7/F13)),IF('Thiết lập'!$H$7=0,1.2,F13/'Thiết lập'!$H$7))))</f>
        <v/>
      </c>
      <c r="H13" s="12" t="n"/>
      <c r="I13" s="14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4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4">
        <f>IF(L13="","",MIN(1.2,IF('Thiết lập'!$F$10="Thấp hơn là tốt",IF(L13=0,1.2,IF('Thiết lập'!$H$10=0,0,'Thiết lập'!$H$10/L13)),IF('Thiết lập'!$H$10=0,1.2,L13/'Thiết lập'!$H$10))))</f>
        <v/>
      </c>
      <c r="N13" s="14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2" t="n"/>
      <c r="C14" s="14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4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4">
        <f>IF(F14="","",MIN(1.2,IF('Thiết lập'!$F$7="Thấp hơn là tốt",IF(F14=0,1.2,IF('Thiết lập'!$H$7=0,0,'Thiết lập'!$H$7/F14)),IF('Thiết lập'!$H$7=0,1.2,F14/'Thiết lập'!$H$7))))</f>
        <v/>
      </c>
      <c r="H14" s="12" t="n"/>
      <c r="I14" s="14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4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4">
        <f>IF(L14="","",MIN(1.2,IF('Thiết lập'!$F$10="Thấp hơn là tốt",IF(L14=0,1.2,IF('Thiết lập'!$H$10=0,0,'Thiết lập'!$H$10/L14)),IF('Thiết lập'!$H$10=0,1.2,L14/'Thiết lập'!$H$10))))</f>
        <v/>
      </c>
      <c r="N14" s="14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2" t="n"/>
      <c r="C15" s="14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4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4">
        <f>IF(F15="","",MIN(1.2,IF('Thiết lập'!$F$7="Thấp hơn là tốt",IF(F15=0,1.2,IF('Thiết lập'!$H$7=0,0,'Thiết lập'!$H$7/F15)),IF('Thiết lập'!$H$7=0,1.2,F15/'Thiết lập'!$H$7))))</f>
        <v/>
      </c>
      <c r="H15" s="12" t="n"/>
      <c r="I15" s="14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4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4">
        <f>IF(L15="","",MIN(1.2,IF('Thiết lập'!$F$10="Thấp hơn là tốt",IF(L15=0,1.2,IF('Thiết lập'!$H$10=0,0,'Thiết lập'!$H$10/L15)),IF('Thiết lập'!$H$10=0,1.2,L15/'Thiết lập'!$H$10))))</f>
        <v/>
      </c>
      <c r="N15" s="14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7" t="inlineStr">
        <is>
          <t>Được chấm</t>
        </is>
      </c>
      <c r="C4" s="17" t="inlineStr">
        <is>
          <t>Đạt</t>
        </is>
      </c>
      <c r="E4" s="17" t="inlineStr">
        <is>
          <t>Gần đạt</t>
        </is>
      </c>
      <c r="G4" s="17" t="inlineStr">
        <is>
          <t>Cần cải thiện</t>
        </is>
      </c>
    </row>
    <row r="5" ht="40" customHeight="1">
      <c r="A5" s="18">
        <f>COUNT('Bảng chấm'!$N$6:$N$15)</f>
        <v/>
      </c>
      <c r="C5" s="18">
        <f>COUNTIF('Bảng chấm'!$O$6:$O$15,"Đạt")</f>
        <v/>
      </c>
      <c r="E5" s="18">
        <f>COUNTIF('Bảng chấm'!$O$6:$O$15,"Gần đạt")</f>
        <v/>
      </c>
      <c r="G5" s="18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19" t="n"/>
      <c r="C8" s="19" t="n"/>
      <c r="D8" s="19" t="n"/>
      <c r="E8" s="15" t="n"/>
      <c r="F8" s="11" t="inlineStr">
        <is>
          <t>Trung bình đội</t>
        </is>
      </c>
      <c r="G8" s="15" t="n"/>
    </row>
    <row r="9">
      <c r="A9" s="7">
        <f>'Thiết lập'!B5</f>
        <v/>
      </c>
      <c r="B9" s="19" t="n"/>
      <c r="C9" s="19" t="n"/>
      <c r="D9" s="19" t="n"/>
      <c r="E9" s="15" t="n"/>
      <c r="F9" s="14">
        <f>IFERROR(AVERAGE('Bảng chấm'!C6:C15),"")</f>
        <v/>
      </c>
      <c r="G9" s="15" t="n"/>
    </row>
    <row r="10">
      <c r="A10" s="7">
        <f>'Thiết lập'!B6</f>
        <v/>
      </c>
      <c r="B10" s="19" t="n"/>
      <c r="C10" s="19" t="n"/>
      <c r="D10" s="19" t="n"/>
      <c r="E10" s="15" t="n"/>
      <c r="F10" s="14">
        <f>IFERROR(AVERAGE('Bảng chấm'!E6:E15),"")</f>
        <v/>
      </c>
      <c r="G10" s="15" t="n"/>
    </row>
    <row r="11">
      <c r="A11" s="7">
        <f>'Thiết lập'!B7</f>
        <v/>
      </c>
      <c r="B11" s="19" t="n"/>
      <c r="C11" s="19" t="n"/>
      <c r="D11" s="19" t="n"/>
      <c r="E11" s="15" t="n"/>
      <c r="F11" s="14">
        <f>IFERROR(AVERAGE('Bảng chấm'!G6:G15),"")</f>
        <v/>
      </c>
      <c r="G11" s="15" t="n"/>
    </row>
    <row r="12">
      <c r="A12" s="7">
        <f>'Thiết lập'!B8</f>
        <v/>
      </c>
      <c r="B12" s="19" t="n"/>
      <c r="C12" s="19" t="n"/>
      <c r="D12" s="19" t="n"/>
      <c r="E12" s="15" t="n"/>
      <c r="F12" s="14">
        <f>IFERROR(AVERAGE('Bảng chấm'!I6:I15),"")</f>
        <v/>
      </c>
      <c r="G12" s="15" t="n"/>
    </row>
    <row r="13">
      <c r="A13" s="7">
        <f>'Thiết lập'!B9</f>
        <v/>
      </c>
      <c r="B13" s="19" t="n"/>
      <c r="C13" s="19" t="n"/>
      <c r="D13" s="19" t="n"/>
      <c r="E13" s="15" t="n"/>
      <c r="F13" s="14">
        <f>IFERROR(AVERAGE('Bảng chấm'!K6:K15),"")</f>
        <v/>
      </c>
      <c r="G13" s="15" t="n"/>
    </row>
    <row r="14">
      <c r="A14" s="7">
        <f>'Thiết lập'!B10</f>
        <v/>
      </c>
      <c r="B14" s="19" t="n"/>
      <c r="C14" s="19" t="n"/>
      <c r="D14" s="19" t="n"/>
      <c r="E14" s="15" t="n"/>
      <c r="F14" s="14">
        <f>IFERROR(AVERAGE('Bảng chấm'!M6:M15),"")</f>
        <v/>
      </c>
      <c r="G14" s="15" t="n"/>
    </row>
    <row r="15">
      <c r="A15" s="13" t="inlineStr">
        <is>
          <t>Chỉ số yếu nhất của đội</t>
        </is>
      </c>
      <c r="F15" s="9">
        <f>INDEX(A9:A14,MATCH(MIN(F9:F14),F9:F14,0))</f>
        <v/>
      </c>
      <c r="G15" s="19" t="n"/>
      <c r="H15" s="15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3" t="inlineStr">
        <is>
          <t>Nhân viên</t>
        </is>
      </c>
      <c r="B3" s="6" t="inlineStr">
        <is>
          <t>NV01 · Ví dụ</t>
        </is>
      </c>
      <c r="C3" s="19" t="n"/>
      <c r="D3" s="15" t="n"/>
    </row>
    <row r="4">
      <c r="A4" s="13" t="inlineStr">
        <is>
          <t>Tháng</t>
        </is>
      </c>
      <c r="B4" s="7">
        <f>'Bảng chấm'!B3</f>
        <v/>
      </c>
      <c r="C4" s="19" t="n"/>
      <c r="D4" s="15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14">
        <f>'Thiết lập'!H5</f>
        <v/>
      </c>
      <c r="C7" s="14">
        <f>IFERROR(INDEX('Bảng chấm'!B$6:B$15,MATCH($B$3,'Bảng chấm'!$A$6:$A$15,0)),"")</f>
        <v/>
      </c>
      <c r="D7" s="14">
        <f>IFERROR(INDEX('Bảng chấm'!C$6:C$15,MATCH($B$3,'Bảng chấm'!$A$6:$A$15,0)),"")</f>
        <v/>
      </c>
      <c r="E7" s="20">
        <f>IF(D7="","",D7*'Thiết lập'!G5)</f>
        <v/>
      </c>
    </row>
    <row r="8">
      <c r="A8" s="7">
        <f>'Thiết lập'!B6</f>
        <v/>
      </c>
      <c r="B8" s="14">
        <f>'Thiết lập'!H6</f>
        <v/>
      </c>
      <c r="C8" s="14">
        <f>IFERROR(INDEX('Bảng chấm'!D$6:D$15,MATCH($B$3,'Bảng chấm'!$A$6:$A$15,0)),"")</f>
        <v/>
      </c>
      <c r="D8" s="14">
        <f>IFERROR(INDEX('Bảng chấm'!E$6:E$15,MATCH($B$3,'Bảng chấm'!$A$6:$A$15,0)),"")</f>
        <v/>
      </c>
      <c r="E8" s="20">
        <f>IF(D8="","",D8*'Thiết lập'!G6)</f>
        <v/>
      </c>
    </row>
    <row r="9">
      <c r="A9" s="7">
        <f>'Thiết lập'!B7</f>
        <v/>
      </c>
      <c r="B9" s="14">
        <f>'Thiết lập'!H7</f>
        <v/>
      </c>
      <c r="C9" s="14">
        <f>IFERROR(INDEX('Bảng chấm'!F$6:F$15,MATCH($B$3,'Bảng chấm'!$A$6:$A$15,0)),"")</f>
        <v/>
      </c>
      <c r="D9" s="14">
        <f>IFERROR(INDEX('Bảng chấm'!G$6:G$15,MATCH($B$3,'Bảng chấm'!$A$6:$A$15,0)),"")</f>
        <v/>
      </c>
      <c r="E9" s="20">
        <f>IF(D9="","",D9*'Thiết lập'!G7)</f>
        <v/>
      </c>
    </row>
    <row r="10">
      <c r="A10" s="7">
        <f>'Thiết lập'!B8</f>
        <v/>
      </c>
      <c r="B10" s="14">
        <f>'Thiết lập'!H8</f>
        <v/>
      </c>
      <c r="C10" s="14">
        <f>IFERROR(INDEX('Bảng chấm'!H$6:H$15,MATCH($B$3,'Bảng chấm'!$A$6:$A$15,0)),"")</f>
        <v/>
      </c>
      <c r="D10" s="14">
        <f>IFERROR(INDEX('Bảng chấm'!I$6:I$15,MATCH($B$3,'Bảng chấm'!$A$6:$A$15,0)),"")</f>
        <v/>
      </c>
      <c r="E10" s="20">
        <f>IF(D10="","",D10*'Thiết lập'!G8)</f>
        <v/>
      </c>
    </row>
    <row r="11">
      <c r="A11" s="7">
        <f>'Thiết lập'!B9</f>
        <v/>
      </c>
      <c r="B11" s="14">
        <f>'Thiết lập'!H9</f>
        <v/>
      </c>
      <c r="C11" s="14">
        <f>IFERROR(INDEX('Bảng chấm'!J$6:J$15,MATCH($B$3,'Bảng chấm'!$A$6:$A$15,0)),"")</f>
        <v/>
      </c>
      <c r="D11" s="14">
        <f>IFERROR(INDEX('Bảng chấm'!K$6:K$15,MATCH($B$3,'Bảng chấm'!$A$6:$A$15,0)),"")</f>
        <v/>
      </c>
      <c r="E11" s="20">
        <f>IF(D11="","",D11*'Thiết lập'!G9)</f>
        <v/>
      </c>
    </row>
    <row r="12">
      <c r="A12" s="7">
        <f>'Thiết lập'!B10</f>
        <v/>
      </c>
      <c r="B12" s="14">
        <f>'Thiết lập'!H10</f>
        <v/>
      </c>
      <c r="C12" s="14">
        <f>IFERROR(INDEX('Bảng chấm'!L$6:L$15,MATCH($B$3,'Bảng chấm'!$A$6:$A$15,0)),"")</f>
        <v/>
      </c>
      <c r="D12" s="14">
        <f>IFERROR(INDEX('Bảng chấm'!M$6:M$15,MATCH($B$3,'Bảng chấm'!$A$6:$A$15,0)),"")</f>
        <v/>
      </c>
      <c r="E12" s="20">
        <f>IF(D12="","",D12*'Thiết lập'!G10)</f>
        <v/>
      </c>
    </row>
    <row r="13">
      <c r="A13" s="13" t="inlineStr">
        <is>
          <t>Tổng</t>
        </is>
      </c>
      <c r="E13" s="14">
        <f>SUM(E7:E12)</f>
        <v/>
      </c>
    </row>
    <row r="15" ht="36" customHeight="1">
      <c r="A15" s="13" t="inlineStr">
        <is>
          <t>Một việc làm tốt (kèm số liệu)</t>
        </is>
      </c>
      <c r="B15" s="6" t="inlineStr"/>
      <c r="C15" s="19" t="n"/>
      <c r="D15" s="19" t="n"/>
      <c r="E15" s="15" t="n"/>
    </row>
    <row r="16" ht="36" customHeight="1">
      <c r="A16" s="13" t="inlineStr">
        <is>
          <t>Một chỉ số cần cải thiện</t>
        </is>
      </c>
      <c r="B16" s="6" t="inlineStr"/>
      <c r="C16" s="19" t="n"/>
      <c r="D16" s="19" t="n"/>
      <c r="E16" s="15" t="n"/>
    </row>
    <row r="17" ht="36" customHeight="1">
      <c r="A17" s="13" t="inlineStr">
        <is>
          <t>Việc cụ thể trong tháng tới</t>
        </is>
      </c>
      <c r="B17" s="6" t="inlineStr"/>
      <c r="C17" s="19" t="n"/>
      <c r="D17" s="19" t="n"/>
      <c r="E17" s="15" t="n"/>
    </row>
    <row r="18" ht="36" customHeight="1">
      <c r="A18" s="13" t="inlineStr">
        <is>
          <t>Hạn kiểm tra lại</t>
        </is>
      </c>
      <c r="B18" s="6" t="inlineStr"/>
      <c r="C18" s="19" t="n"/>
      <c r="D18" s="19" t="n"/>
      <c r="E18" s="15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